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23700" windowHeight="16380"/>
  </bookViews>
  <sheets>
    <sheet name="Таб 1" sheetId="1" r:id="rId1"/>
    <sheet name="Таб 1.1" sheetId="2" r:id="rId2"/>
    <sheet name="Таб 2" sheetId="3" r:id="rId3"/>
    <sheet name="Лист1" sheetId="4" r:id="rId4"/>
  </sheets>
  <definedNames>
    <definedName name="_xlnm.Print_Area" localSheetId="1">'Таб 1.1'!$A$1:$H$16</definedName>
    <definedName name="_xlnm.Print_Area" localSheetId="2">'Таб 2'!$A$1:$G$42</definedName>
  </definedNames>
  <calcPr calcId="145621"/>
</workbook>
</file>

<file path=xl/calcChain.xml><?xml version="1.0" encoding="utf-8"?>
<calcChain xmlns="http://schemas.openxmlformats.org/spreadsheetml/2006/main">
  <c r="D12" i="3" l="1"/>
  <c r="C12" i="3"/>
  <c r="G8" i="2" l="1"/>
  <c r="G7" i="2"/>
  <c r="E11" i="2" l="1"/>
  <c r="L12" i="1" l="1"/>
  <c r="G10" i="2" l="1"/>
  <c r="G11" i="2"/>
  <c r="F13" i="2"/>
  <c r="F10" i="2"/>
  <c r="G13" i="2" l="1"/>
  <c r="L13" i="1" l="1"/>
  <c r="F14" i="2" l="1"/>
  <c r="G14" i="2"/>
  <c r="K13" i="1" l="1"/>
  <c r="F8" i="2" l="1"/>
  <c r="F7" i="2"/>
  <c r="C8" i="3"/>
  <c r="C6" i="3" s="1"/>
  <c r="B8" i="3"/>
  <c r="B7" i="3" l="1"/>
  <c r="B6" i="3" s="1"/>
  <c r="D9" i="3" l="1"/>
  <c r="E10" i="3" l="1"/>
  <c r="K12" i="1"/>
  <c r="K11" i="1"/>
  <c r="L11" i="1"/>
  <c r="L14" i="1" l="1"/>
  <c r="B12" i="3" l="1"/>
  <c r="F11" i="3" l="1"/>
  <c r="E11" i="3"/>
  <c r="F9" i="3" l="1"/>
  <c r="E9" i="3"/>
  <c r="E12" i="3"/>
  <c r="F12" i="3"/>
  <c r="F13" i="3" s="1"/>
  <c r="E13" i="3"/>
  <c r="D8" i="3"/>
  <c r="F8" i="3" s="1"/>
  <c r="D6" i="3" l="1"/>
  <c r="E8" i="3"/>
  <c r="F6" i="3" l="1"/>
  <c r="E6" i="3"/>
</calcChain>
</file>

<file path=xl/sharedStrings.xml><?xml version="1.0" encoding="utf-8"?>
<sst xmlns="http://schemas.openxmlformats.org/spreadsheetml/2006/main" count="118" uniqueCount="91">
  <si>
    <t>Отчет о ходе реализации муниципальной программы</t>
  </si>
  <si>
    <t>1. Сведения о достижении показателей муниципальной программы</t>
  </si>
  <si>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</si>
  <si>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</si>
  <si>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</si>
  <si>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</si>
  <si>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</si>
  <si>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</si>
  <si>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</si>
  <si>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</si>
  <si>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</si>
  <si>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Единица измерения (по ОКЕИ)</t>
  </si>
  <si>
    <t xml:space="preserve">Базовое значение показателя на начало реализации муниципальной программы </t>
  </si>
  <si>
    <t>Фактическое значение за предыдущие отчетные периоды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</si>
  <si>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</si>
  <si>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</si>
  <si>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 от планового</t>
  </si>
  <si>
    <r>
      <t>1.1.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PT Astra Serif"/>
        <family val="1"/>
        <charset val="204"/>
      </rPr>
      <t>Сведения о достижении прокси-показателей муниципальной программы</t>
    </r>
  </si>
  <si>
    <t>1.1.</t>
  </si>
  <si>
    <t>1.2.</t>
  </si>
  <si>
    <t>2.1.</t>
  </si>
  <si>
    <t>2.2.</t>
  </si>
  <si>
    <t>Обоснование отклонения фактического значения показателя от планового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</si>
  <si>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PT Astra Serif"/>
        <family val="1"/>
        <charset val="204"/>
      </rPr>
      <t>Сведения об исполнении бюджетных ассигнований, предусмотренных на финансовое обеспечение реализации муниципальной программы</t>
    </r>
  </si>
  <si>
    <t>Наименование муниципальной программы, структурного элемента и источника финансового обеспечения</t>
  </si>
  <si>
    <t>Исполнение, тыс. рублей</t>
  </si>
  <si>
    <t>Относительное значение, % (гр.4/гр.3*100%)</t>
  </si>
  <si>
    <t>Комментарий</t>
  </si>
  <si>
    <t>Местный бюджет</t>
  </si>
  <si>
    <t>Объем финансового обеспечения, 
тыс. рублей</t>
  </si>
  <si>
    <t>Абсолютное значение 
(гр.4- гр.3)</t>
  </si>
  <si>
    <t>Фактическое значение за отчетный период</t>
  </si>
  <si>
    <t>Утверждено в бюджете</t>
  </si>
  <si>
    <t>Утверждено по программе (план по программе)</t>
  </si>
  <si>
    <t>Муниципальная программа (всего),
 в том числе:</t>
  </si>
  <si>
    <r>
      <t>1.3.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</si>
  <si>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(ФИО руководителя)</t>
  </si>
  <si>
    <t>(подпись)</t>
  </si>
  <si>
    <t>/</t>
  </si>
  <si>
    <t>(соисполнитель 1)</t>
  </si>
  <si>
    <t>(ФИО исполнителя, ответственного за составление формы)</t>
  </si>
  <si>
    <t>(телефон)</t>
  </si>
  <si>
    <t>«Управление муниципальным имуществом»</t>
  </si>
  <si>
    <t>№ 1 Цель муниципальной программы «Повышение эффективности управления муниципальным имуществом муниципального образования городской округ Югорск»</t>
  </si>
  <si>
    <t>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</t>
  </si>
  <si>
    <t>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</t>
  </si>
  <si>
    <t>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</t>
  </si>
  <si>
    <t>3.</t>
  </si>
  <si>
    <t>Общее количество недвижимого имущества</t>
  </si>
  <si>
    <t xml:space="preserve">Количество используемого недвижимого имущества </t>
  </si>
  <si>
    <t>«Доля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инфраструктуры)», процент</t>
  </si>
  <si>
    <t>«Доля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района)», процент</t>
  </si>
  <si>
    <t>Общая площадь территории  муниципального образования</t>
  </si>
  <si>
    <t xml:space="preserve">Площадь земельных участков, являющихся объектом налогообложения </t>
  </si>
  <si>
    <t>3.1.</t>
  </si>
  <si>
    <t>3.2.</t>
  </si>
  <si>
    <t>«Доля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ДМСиГ», процент</t>
  </si>
  <si>
    <t xml:space="preserve">Количество объектов недвижимого имущества, включенного в перечни </t>
  </si>
  <si>
    <t>Количество объектов недвижимого имущества, сданного в аренду</t>
  </si>
  <si>
    <t>Штук</t>
  </si>
  <si>
    <t>Га</t>
  </si>
  <si>
    <t>МП города Югорска</t>
  </si>
  <si>
    <t>ОМС</t>
  </si>
  <si>
    <t>Процент</t>
  </si>
  <si>
    <r>
      <t>1.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«Управление муниципальным имуществом города Югорска» (всего), в том числе:</t>
    </r>
  </si>
  <si>
    <r>
      <t>2.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«Обеспечение деятельности Департамента муниципальной собственности и градостроительства администрации города Югорска»  (всего), в том числе:</t>
    </r>
  </si>
  <si>
    <t>ДМСиГ</t>
  </si>
  <si>
    <t>УБУиО</t>
  </si>
  <si>
    <t>/ Ермакова В.Н.</t>
  </si>
  <si>
    <t xml:space="preserve">/ </t>
  </si>
  <si>
    <t>2024 год</t>
  </si>
  <si>
    <t>2023 год</t>
  </si>
  <si>
    <r>
      <t>2.3.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</si>
  <si>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Ежегодно наблюдается положительная динамика показателя за счет межевания ранее учтенных участков и государственной регистрации права собственности на земельные участки под ИЖС, гаражами, садами, прочими объектами, в том числе под объектами, находящимися в муниципальной собственности, выкупа участков в собственность, ранее предоставленных в аренду, формирования новых земельных участков и предоставления их в собственность бесплатно льготным категориям граждан для ИЖС и садоводства</t>
  </si>
  <si>
    <t>Окружной бюджет</t>
  </si>
  <si>
    <t>1.2. Окружной бюджет</t>
  </si>
  <si>
    <t>Плановое значение на конец отчетного периода</t>
  </si>
  <si>
    <t>/ 77002 (184)</t>
  </si>
  <si>
    <t xml:space="preserve">Ежегодно наблюдается положительная динамика показателя за счет межевания ранее учтенных участков и государственной регистрации права собственности на земельные участки под ИЖС, гаражами, садами, прочими объектами, в том числе под объектами, находящимися в муниципальной собственности, выкупа участков в собственность, ранее предоставленных в аренду, формирования новых земельных участков и предоставления их в собственность бесплатно льготным категориям граждан для ИЖС и садоводства
</t>
  </si>
  <si>
    <t>/Котелкина Ю,В.</t>
  </si>
  <si>
    <r>
      <t>по состоянию на  01</t>
    </r>
    <r>
      <rPr>
        <u/>
        <sz val="14"/>
        <color theme="1"/>
        <rFont val="PT Astra Serif"/>
        <family val="1"/>
        <charset val="204"/>
      </rPr>
      <t>.04.2026</t>
    </r>
  </si>
  <si>
    <t>2025 год</t>
  </si>
  <si>
    <t>В 1 квартале произведена оплата взносов в фонд кап. ремонта общего имущества в многоквартирных домах (за 25 661,9 кв.м муниципального жилого фонда) -840,9 тыс. руб., оплата за услуги по оценке рыночной стоимости (30 квартир; 2 неж.зданий; 5 земельных участков, 1 трансп.ср-во) -147,5 тыс.руб, тех.инвентаризации и паспортизации - 0,0 тыс. руб., услуги РКЦ (разноска квитанций) - 6,4 тыс. руб., оплата по исполнительному листу судебных расходов - 0,0 тыс.руб., уплата транспортного налога за 4 ед. - 5,0 тыс.руб., оплата коммунальных услуг - 7 617,4 тыс.руб., оплата услуг нотариуса - 101,3 тыс.руб., программных продуктов - 0,0 тыс.руб., аренда части земельного участка - 4,6 тыс.руб, изъятие 4 объекта недвижимости и зем.участка - 1 954,0 тыс.руб.</t>
  </si>
  <si>
    <t>Карамзина С.С.</t>
  </si>
  <si>
    <t>Уменьшение показателя связано с исключением 2-х объектов из Перечня для СОНКО, 
новые объекты в 1 квартале 2026 года в Перечни не включались.</t>
  </si>
  <si>
    <t>В Перечни для МСП и СОНКО на 01.04.2026 включено 27 объектов, 23 из которых сданы в аренду субъектам МСП и СОНКО. 
В 2026 году новые объекты в Перечни не включались и не предоставлялись. 
Предоставление 4-х объектов из Перечня для МСП запланировано на 2 и 3 кв.2026 года, а также включение 2-х новых объектов недвижимости в Перечни для МСП и СОНКО.</t>
  </si>
  <si>
    <t>Плановое значение показателя на 01.04.2026 года не достигнуто в связи с отсутствием заинтересованных лиц в заключении договоров аренды объектов недвижимости.
В целях информирования населения извещение о проведении электронных аукционов по продаже прав на заключение договоров аренды земельных участков размещены в разделе «Аукционы, конкурсы». Также, информация размещается на официальном сайте Российской Федерации www.torgi.gov.ru, в соц сетях: «Наш Югорск», «БизнесИнформЮгорск».</t>
  </si>
  <si>
    <t xml:space="preserve">Отклонение сформировалось за счет включения объектов в реестр муниципальной собственности:
1. Гараж №734, расположенный по адресу: г.Югорск, ул. Промышленная 1 (23,8 кв.м);
2. Гараж № 1377, расположенный по адресу: г. Югорск, ул. Промышленная 2 (26 кв.м);
Исключения объекта: гараж №896, расположенный по адресу: г. Югорск, ул. Промышленная 2 (26 кв.м) в связи с приватизацией 04.02.2026.
</t>
  </si>
  <si>
    <r>
      <rPr>
        <u/>
        <sz val="13"/>
        <color rgb="FF000000"/>
        <rFont val="PT Astra Serif"/>
        <family val="1"/>
        <charset val="204"/>
      </rPr>
      <t>Запланировано к приватизации во 2 квартале 2026:</t>
    </r>
    <r>
      <rPr>
        <sz val="13"/>
        <color rgb="FF000000"/>
        <rFont val="PT Astra Serif"/>
        <family val="1"/>
        <charset val="204"/>
      </rPr>
      <t xml:space="preserve">
1. Гараж №734, расположенный по адресу: г.Югорск, ул. Промышленная 1 (23,8 кв.м);
2. Гараж № 1377, расположенный по адресу: г. Югорск, ул. Промышленная 2 (26 кв.м);
</t>
    </r>
    <r>
      <rPr>
        <u/>
        <sz val="13"/>
        <color rgb="FF000000"/>
        <rFont val="PT Astra Serif"/>
        <family val="1"/>
        <charset val="204"/>
      </rPr>
      <t>Реализован 1 объект в 1 квартале 2026:</t>
    </r>
    <r>
      <rPr>
        <sz val="13"/>
        <color rgb="FF000000"/>
        <rFont val="PT Astra Serif"/>
        <family val="1"/>
        <charset val="204"/>
      </rPr>
      <t xml:space="preserve"> Гараж №896, расположенный по адресу: г. Югорск, ул. Промышленная 2 (26 кв.м) 04.02.2026.</t>
    </r>
  </si>
  <si>
    <t>Произведены выплаты по фонду оплаты труда 30 сотрудникам Департамента - 14410,8 тыс. руб., иные выплаты персоналу -  12,8 тыс. руб., уплачены взносы по обязательному социальному страхованию - 4680,1 тыс. руб.</t>
  </si>
  <si>
    <t>Отклонение от планового значения возникло в связи с проведением процедуры приватизации в отношении объектов имущества казны: гараж №896 (26 кв.м) и земельный участок под ним (28+/-кв.м), расположенных по адресу : город Югорск, ул. Промышленная 1.
Продажа была объявлена в 2025 году, прием заявок завершен в 2026, договор заключен с физ.лицом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</si>
</sst>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3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3"/>
      <name val="PT Astra Serif"/>
      <family val="1"/>
      <charset val="204"/>
    </font>
    <font>
      <sz val="11"/>
      <color rgb="FFFF0000"/>
      <name val="Calibri"/>
      <family val="2"/>
      <scheme val="minor"/>
    </font>
    <font>
      <u/>
      <sz val="13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2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view="pageLayout" topLeftCell="A4" zoomScale="70" zoomScaleNormal="85" zoomScaleSheetLayoutView="115" zoomScalePageLayoutView="70" workbookViewId="0">
      <selection activeCell="P11" sqref="P11"/>
    </sheetView>
  </sheetViews>
  <sheetFormatPr defaultRowHeight="15" x14ac:dyDescent="0.25"/>
  <cols>
    <col min="1" max="1" width="8.28515625" customWidth="1"/>
    <col min="2" max="2" width="35.5703125" style="30" customWidth="1"/>
    <col min="3" max="3" width="11.85546875" customWidth="1"/>
    <col min="4" max="4" width="11.5703125" customWidth="1"/>
    <col min="5" max="5" width="17" customWidth="1"/>
    <col min="6" max="8" width="11.42578125" customWidth="1"/>
    <col min="9" max="9" width="18.5703125" customWidth="1"/>
    <col min="10" max="10" width="21.28515625" customWidth="1"/>
    <col min="11" max="11" width="15.5703125" customWidth="1"/>
    <col min="12" max="12" width="17.85546875" customWidth="1"/>
    <col min="13" max="13" width="61.5703125" customWidth="1"/>
  </cols>
  <sheetData>
    <row r="1" spans="1:13" ht="18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.75" x14ac:dyDescent="0.25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8.75" x14ac:dyDescent="0.25">
      <c r="A3" s="62" t="s">
        <v>80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8.75" x14ac:dyDescent="0.25">
      <c r="A4" s="1"/>
    </row>
    <row r="5" spans="1:13" ht="18.75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7" spans="1:13" s="2" customFormat="1" ht="85.5" customHeight="1" x14ac:dyDescent="0.25">
      <c r="A7" s="64" t="s">
        <v>2</v>
      </c>
      <c r="B7" s="66" t="s">
        <v>3</v>
      </c>
      <c r="C7" s="64" t="s">
        <v>4</v>
      </c>
      <c r="D7" s="64" t="s">
        <v>11</v>
      </c>
      <c r="E7" s="32" t="s">
        <v>12</v>
      </c>
      <c r="F7" s="63" t="s">
        <v>13</v>
      </c>
      <c r="G7" s="63"/>
      <c r="H7" s="63"/>
      <c r="I7" s="43" t="s">
        <v>14</v>
      </c>
      <c r="J7" s="43" t="s">
        <v>15</v>
      </c>
      <c r="K7" s="63" t="s">
        <v>5</v>
      </c>
      <c r="L7" s="63"/>
      <c r="M7" s="43" t="s">
        <v>16</v>
      </c>
    </row>
    <row r="8" spans="1:13" ht="37.5" customHeight="1" x14ac:dyDescent="0.25">
      <c r="A8" s="65"/>
      <c r="B8" s="67"/>
      <c r="C8" s="65"/>
      <c r="D8" s="65"/>
      <c r="E8" s="4"/>
      <c r="F8" s="44" t="s">
        <v>71</v>
      </c>
      <c r="G8" s="44" t="s">
        <v>70</v>
      </c>
      <c r="H8" s="44" t="s">
        <v>81</v>
      </c>
      <c r="I8" s="4"/>
      <c r="J8" s="4"/>
      <c r="K8" s="44" t="s">
        <v>6</v>
      </c>
      <c r="L8" s="44" t="s">
        <v>7</v>
      </c>
      <c r="M8" s="4"/>
    </row>
    <row r="9" spans="1:13" ht="16.5" x14ac:dyDescent="0.25">
      <c r="A9" s="43">
        <v>1</v>
      </c>
      <c r="B9" s="31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  <c r="L9" s="43">
        <v>12</v>
      </c>
      <c r="M9" s="43">
        <v>13</v>
      </c>
    </row>
    <row r="10" spans="1:13" ht="16.5" x14ac:dyDescent="0.25">
      <c r="A10" s="61" t="s">
        <v>43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56" customHeight="1" x14ac:dyDescent="0.25">
      <c r="A11" s="43" t="s">
        <v>8</v>
      </c>
      <c r="B11" s="31" t="s">
        <v>44</v>
      </c>
      <c r="C11" s="31" t="s">
        <v>61</v>
      </c>
      <c r="D11" s="43" t="s">
        <v>63</v>
      </c>
      <c r="E11" s="43">
        <v>89.3</v>
      </c>
      <c r="F11" s="46">
        <v>89.3</v>
      </c>
      <c r="G11" s="46">
        <v>93.3</v>
      </c>
      <c r="H11" s="47">
        <v>92.3</v>
      </c>
      <c r="I11" s="47">
        <v>100</v>
      </c>
      <c r="J11" s="48">
        <v>96.15</v>
      </c>
      <c r="K11" s="48">
        <f>J11-I11</f>
        <v>-3.8499999999999943</v>
      </c>
      <c r="L11" s="48">
        <f>J11/I11*100</f>
        <v>96.15</v>
      </c>
      <c r="M11" s="56" t="s">
        <v>90</v>
      </c>
    </row>
    <row r="12" spans="1:13" ht="170.25" customHeight="1" x14ac:dyDescent="0.25">
      <c r="A12" s="43" t="s">
        <v>9</v>
      </c>
      <c r="B12" s="31" t="s">
        <v>45</v>
      </c>
      <c r="C12" s="43" t="s">
        <v>62</v>
      </c>
      <c r="D12" s="43" t="s">
        <v>63</v>
      </c>
      <c r="E12" s="49">
        <v>86.42</v>
      </c>
      <c r="F12" s="46">
        <v>86.42</v>
      </c>
      <c r="G12" s="46">
        <v>86.59</v>
      </c>
      <c r="H12" s="46">
        <v>86.58</v>
      </c>
      <c r="I12" s="49">
        <v>61.11</v>
      </c>
      <c r="J12" s="49">
        <v>60.95</v>
      </c>
      <c r="K12" s="50">
        <f>J12-I12</f>
        <v>-0.15999999999999659</v>
      </c>
      <c r="L12" s="50">
        <f>J12/I12*100</f>
        <v>99.738177057764688</v>
      </c>
      <c r="M12" s="57" t="s">
        <v>73</v>
      </c>
    </row>
    <row r="13" spans="1:13" ht="265.5" customHeight="1" x14ac:dyDescent="0.25">
      <c r="A13" s="45" t="s">
        <v>47</v>
      </c>
      <c r="B13" s="40" t="s">
        <v>46</v>
      </c>
      <c r="C13" s="40" t="s">
        <v>61</v>
      </c>
      <c r="D13" s="45" t="s">
        <v>63</v>
      </c>
      <c r="E13" s="46">
        <v>90.9</v>
      </c>
      <c r="F13" s="49">
        <v>90.9</v>
      </c>
      <c r="G13" s="49">
        <v>91.3</v>
      </c>
      <c r="H13" s="51">
        <v>86.21</v>
      </c>
      <c r="I13" s="52">
        <v>96</v>
      </c>
      <c r="J13" s="49">
        <v>85.19</v>
      </c>
      <c r="K13" s="52">
        <f>J13-I13</f>
        <v>-10.810000000000002</v>
      </c>
      <c r="L13" s="50">
        <f>J13/I13*100</f>
        <v>88.739583333333329</v>
      </c>
      <c r="M13" s="53" t="s">
        <v>85</v>
      </c>
    </row>
    <row r="14" spans="1:13" ht="33" x14ac:dyDescent="0.25">
      <c r="A14" s="43"/>
      <c r="B14" s="31" t="s">
        <v>10</v>
      </c>
      <c r="C14" s="43"/>
      <c r="D14" s="43"/>
      <c r="E14" s="43"/>
      <c r="F14" s="43"/>
      <c r="G14" s="43"/>
      <c r="H14" s="43"/>
      <c r="I14" s="43"/>
      <c r="J14" s="43"/>
      <c r="K14" s="43"/>
      <c r="L14" s="39">
        <f>SUM(L11:L13)/3</f>
        <v>94.875920130366012</v>
      </c>
      <c r="M14" s="43"/>
    </row>
    <row r="15" spans="1:13" ht="17.25" x14ac:dyDescent="0.3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</sheetData>
  <mergeCells count="11">
    <mergeCell ref="A10:M10"/>
    <mergeCell ref="A1:M1"/>
    <mergeCell ref="A2:M2"/>
    <mergeCell ref="A3:M3"/>
    <mergeCell ref="A5:M5"/>
    <mergeCell ref="K7:L7"/>
    <mergeCell ref="F7:H7"/>
    <mergeCell ref="D7:D8"/>
    <mergeCell ref="C7:C8"/>
    <mergeCell ref="B7:B8"/>
    <mergeCell ref="A7:A8"/>
  </mergeCells>
  <pageMargins left="0.40922619047619047" right="0.171875" top="0.31510416666666669" bottom="0.24348958333333334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Layout" topLeftCell="A4" zoomScale="85" zoomScaleNormal="85" zoomScaleSheetLayoutView="85" zoomScalePageLayoutView="85" workbookViewId="0">
      <selection activeCell="H10" sqref="H10:H11"/>
    </sheetView>
  </sheetViews>
  <sheetFormatPr defaultRowHeight="15" x14ac:dyDescent="0.25"/>
  <cols>
    <col min="2" max="2" width="25.42578125" customWidth="1"/>
    <col min="3" max="3" width="21" customWidth="1"/>
    <col min="4" max="4" width="21.140625" customWidth="1"/>
    <col min="5" max="5" width="19.140625" customWidth="1"/>
    <col min="6" max="6" width="16.42578125" customWidth="1"/>
    <col min="7" max="7" width="19.140625" customWidth="1"/>
    <col min="8" max="8" width="102.42578125" customWidth="1"/>
  </cols>
  <sheetData>
    <row r="1" spans="1:9" ht="18.75" x14ac:dyDescent="0.25">
      <c r="A1" s="62" t="s">
        <v>17</v>
      </c>
      <c r="B1" s="62"/>
      <c r="C1" s="62"/>
      <c r="D1" s="62"/>
      <c r="E1" s="62"/>
      <c r="F1" s="62"/>
      <c r="G1" s="62"/>
      <c r="H1" s="62"/>
    </row>
    <row r="2" spans="1:9" x14ac:dyDescent="0.25">
      <c r="A2" s="2"/>
      <c r="B2" s="2"/>
    </row>
    <row r="3" spans="1:9" ht="63" customHeight="1" x14ac:dyDescent="0.25">
      <c r="A3" s="63" t="s">
        <v>2</v>
      </c>
      <c r="B3" s="63" t="s">
        <v>3</v>
      </c>
      <c r="C3" s="63" t="s">
        <v>11</v>
      </c>
      <c r="D3" s="70" t="s">
        <v>76</v>
      </c>
      <c r="E3" s="63" t="s">
        <v>15</v>
      </c>
      <c r="F3" s="63" t="s">
        <v>5</v>
      </c>
      <c r="G3" s="63"/>
      <c r="H3" s="63" t="s">
        <v>22</v>
      </c>
    </row>
    <row r="4" spans="1:9" ht="33" x14ac:dyDescent="0.25">
      <c r="A4" s="63"/>
      <c r="B4" s="63"/>
      <c r="C4" s="63"/>
      <c r="D4" s="70"/>
      <c r="E4" s="63"/>
      <c r="F4" s="3" t="s">
        <v>6</v>
      </c>
      <c r="G4" s="3" t="s">
        <v>7</v>
      </c>
      <c r="H4" s="63"/>
    </row>
    <row r="5" spans="1:9" ht="16.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9" ht="34.5" customHeight="1" x14ac:dyDescent="0.25">
      <c r="A6" s="3" t="s">
        <v>8</v>
      </c>
      <c r="B6" s="61" t="s">
        <v>50</v>
      </c>
      <c r="C6" s="61"/>
      <c r="D6" s="61"/>
      <c r="E6" s="61"/>
      <c r="F6" s="61"/>
      <c r="G6" s="61"/>
      <c r="H6" s="61"/>
    </row>
    <row r="7" spans="1:9" ht="108" customHeight="1" x14ac:dyDescent="0.25">
      <c r="A7" s="3" t="s">
        <v>18</v>
      </c>
      <c r="B7" s="31" t="s">
        <v>48</v>
      </c>
      <c r="C7" s="3" t="s">
        <v>59</v>
      </c>
      <c r="D7" s="3">
        <v>26</v>
      </c>
      <c r="E7" s="33">
        <v>27</v>
      </c>
      <c r="F7" s="35">
        <f>E7-D7</f>
        <v>1</v>
      </c>
      <c r="G7" s="36">
        <f>27/26*100</f>
        <v>103.84615384615385</v>
      </c>
      <c r="H7" s="33" t="s">
        <v>87</v>
      </c>
    </row>
    <row r="8" spans="1:9" ht="105.75" customHeight="1" x14ac:dyDescent="0.25">
      <c r="A8" s="3" t="s">
        <v>19</v>
      </c>
      <c r="B8" s="31" t="s">
        <v>49</v>
      </c>
      <c r="C8" s="3" t="s">
        <v>59</v>
      </c>
      <c r="D8" s="3">
        <v>26</v>
      </c>
      <c r="E8" s="33">
        <v>27</v>
      </c>
      <c r="F8" s="34">
        <f>E8-D8</f>
        <v>1</v>
      </c>
      <c r="G8" s="39">
        <f>27/26*100</f>
        <v>103.84615384615385</v>
      </c>
      <c r="H8" s="3" t="s">
        <v>88</v>
      </c>
    </row>
    <row r="9" spans="1:9" ht="40.5" customHeight="1" x14ac:dyDescent="0.25">
      <c r="A9" s="43" t="s">
        <v>9</v>
      </c>
      <c r="B9" s="61" t="s">
        <v>51</v>
      </c>
      <c r="C9" s="61"/>
      <c r="D9" s="61"/>
      <c r="E9" s="61"/>
      <c r="F9" s="61"/>
      <c r="G9" s="61"/>
      <c r="H9" s="61"/>
    </row>
    <row r="10" spans="1:9" ht="75" customHeight="1" x14ac:dyDescent="0.25">
      <c r="A10" s="45" t="s">
        <v>20</v>
      </c>
      <c r="B10" s="60" t="s">
        <v>52</v>
      </c>
      <c r="C10" s="49" t="s">
        <v>60</v>
      </c>
      <c r="D10" s="58">
        <v>6471.96</v>
      </c>
      <c r="E10" s="58">
        <v>6471.96</v>
      </c>
      <c r="F10" s="58">
        <f>E10-D10</f>
        <v>0</v>
      </c>
      <c r="G10" s="52">
        <f>E10/D10*100</f>
        <v>100</v>
      </c>
      <c r="H10" s="71" t="s">
        <v>78</v>
      </c>
    </row>
    <row r="11" spans="1:9" ht="86.25" customHeight="1" x14ac:dyDescent="0.25">
      <c r="A11" s="45" t="s">
        <v>21</v>
      </c>
      <c r="B11" s="60" t="s">
        <v>53</v>
      </c>
      <c r="C11" s="49" t="s">
        <v>60</v>
      </c>
      <c r="D11" s="58">
        <v>3943.42</v>
      </c>
      <c r="E11" s="58">
        <f>D11+F11</f>
        <v>3944.6</v>
      </c>
      <c r="F11" s="58">
        <v>1.18</v>
      </c>
      <c r="G11" s="52">
        <f>E11/D11*100</f>
        <v>100.02992326457745</v>
      </c>
      <c r="H11" s="72"/>
      <c r="I11" s="42"/>
    </row>
    <row r="12" spans="1:9" ht="56.25" customHeight="1" x14ac:dyDescent="0.25">
      <c r="A12" s="43" t="s">
        <v>47</v>
      </c>
      <c r="B12" s="69" t="s">
        <v>56</v>
      </c>
      <c r="C12" s="69"/>
      <c r="D12" s="69"/>
      <c r="E12" s="69"/>
      <c r="F12" s="69"/>
      <c r="G12" s="69"/>
      <c r="H12" s="69"/>
    </row>
    <row r="13" spans="1:9" ht="96.75" customHeight="1" x14ac:dyDescent="0.25">
      <c r="A13" s="43" t="s">
        <v>54</v>
      </c>
      <c r="B13" s="60" t="s">
        <v>57</v>
      </c>
      <c r="C13" s="49" t="s">
        <v>59</v>
      </c>
      <c r="D13" s="49">
        <v>29</v>
      </c>
      <c r="E13" s="49">
        <v>27</v>
      </c>
      <c r="F13" s="49">
        <f>E13-D13</f>
        <v>-2</v>
      </c>
      <c r="G13" s="59">
        <f>E13/D13*100%</f>
        <v>0.93103448275862066</v>
      </c>
      <c r="H13" s="49" t="s">
        <v>84</v>
      </c>
    </row>
    <row r="14" spans="1:9" ht="114.75" customHeight="1" x14ac:dyDescent="0.25">
      <c r="A14" s="43" t="s">
        <v>55</v>
      </c>
      <c r="B14" s="60" t="s">
        <v>58</v>
      </c>
      <c r="C14" s="49" t="s">
        <v>59</v>
      </c>
      <c r="D14" s="49">
        <v>25</v>
      </c>
      <c r="E14" s="49">
        <v>23</v>
      </c>
      <c r="F14" s="49">
        <f>E14-D14</f>
        <v>-2</v>
      </c>
      <c r="G14" s="59">
        <f>E14/D14*100%</f>
        <v>0.92</v>
      </c>
      <c r="H14" s="49" t="s">
        <v>86</v>
      </c>
    </row>
    <row r="16" spans="1:9" x14ac:dyDescent="0.25">
      <c r="A16" s="68"/>
      <c r="B16" s="68"/>
      <c r="C16" s="68"/>
      <c r="D16" s="68"/>
      <c r="E16" s="68"/>
      <c r="F16" s="68"/>
    </row>
  </sheetData>
  <mergeCells count="13">
    <mergeCell ref="A1:H1"/>
    <mergeCell ref="A3:A4"/>
    <mergeCell ref="B3:B4"/>
    <mergeCell ref="F3:G3"/>
    <mergeCell ref="B6:H6"/>
    <mergeCell ref="A16:F16"/>
    <mergeCell ref="B12:H12"/>
    <mergeCell ref="B9:H9"/>
    <mergeCell ref="C3:C4"/>
    <mergeCell ref="D3:D4"/>
    <mergeCell ref="E3:E4"/>
    <mergeCell ref="H3:H4"/>
    <mergeCell ref="H10:H11"/>
  </mergeCells>
  <pageMargins left="0.21428571428571427" right="8.9285714285714288E-2" top="0.29545454545454547" bottom="0.16911764705882354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="80" zoomScaleNormal="100" zoomScaleSheetLayoutView="80" workbookViewId="0">
      <selection activeCell="C11" sqref="C11"/>
    </sheetView>
  </sheetViews>
  <sheetFormatPr defaultRowHeight="15" x14ac:dyDescent="0.25"/>
  <cols>
    <col min="1" max="1" width="37" customWidth="1"/>
    <col min="2" max="2" width="19.85546875" customWidth="1"/>
    <col min="3" max="3" width="18.85546875" customWidth="1"/>
    <col min="4" max="4" width="14.28515625" customWidth="1"/>
    <col min="5" max="5" width="16.140625" customWidth="1"/>
    <col min="6" max="6" width="17.140625" customWidth="1"/>
    <col min="7" max="7" width="49.7109375" customWidth="1"/>
  </cols>
  <sheetData>
    <row r="1" spans="1:13" ht="48.75" customHeight="1" x14ac:dyDescent="0.25">
      <c r="A1" s="75" t="s">
        <v>23</v>
      </c>
      <c r="B1" s="75"/>
      <c r="C1" s="75"/>
      <c r="D1" s="75"/>
      <c r="E1" s="75"/>
      <c r="F1" s="75"/>
      <c r="G1" s="75"/>
    </row>
    <row r="2" spans="1:13" ht="4.5" customHeight="1" x14ac:dyDescent="0.25"/>
    <row r="3" spans="1:13" ht="32.25" customHeight="1" x14ac:dyDescent="0.25">
      <c r="A3" s="77" t="s">
        <v>24</v>
      </c>
      <c r="B3" s="77" t="s">
        <v>29</v>
      </c>
      <c r="C3" s="77"/>
      <c r="D3" s="5" t="s">
        <v>25</v>
      </c>
      <c r="E3" s="63" t="s">
        <v>5</v>
      </c>
      <c r="F3" s="63"/>
      <c r="G3" s="63"/>
    </row>
    <row r="4" spans="1:13" ht="66" x14ac:dyDescent="0.25">
      <c r="A4" s="77"/>
      <c r="B4" s="5" t="s">
        <v>33</v>
      </c>
      <c r="C4" s="3" t="s">
        <v>32</v>
      </c>
      <c r="D4" s="3" t="s">
        <v>31</v>
      </c>
      <c r="E4" s="3" t="s">
        <v>30</v>
      </c>
      <c r="F4" s="3" t="s">
        <v>26</v>
      </c>
      <c r="G4" s="3" t="s">
        <v>27</v>
      </c>
    </row>
    <row r="5" spans="1:13" ht="16.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13" ht="49.5" x14ac:dyDescent="0.25">
      <c r="A6" s="6" t="s">
        <v>34</v>
      </c>
      <c r="B6" s="28">
        <f>B7+B8</f>
        <v>166347.20000000001</v>
      </c>
      <c r="C6" s="28">
        <f>C8+C7</f>
        <v>166347.20000000001</v>
      </c>
      <c r="D6" s="28">
        <f>D7+D8</f>
        <v>29780.800000000003</v>
      </c>
      <c r="E6" s="28">
        <f>D6-C6</f>
        <v>-136566.40000000002</v>
      </c>
      <c r="F6" s="28">
        <f>(D6/C6)*100</f>
        <v>17.902796079525235</v>
      </c>
      <c r="G6" s="5"/>
    </row>
    <row r="7" spans="1:13" ht="16.5" x14ac:dyDescent="0.25">
      <c r="A7" s="6" t="s">
        <v>74</v>
      </c>
      <c r="B7" s="28">
        <f>B10</f>
        <v>0</v>
      </c>
      <c r="C7" s="28">
        <v>0</v>
      </c>
      <c r="D7" s="28">
        <v>0</v>
      </c>
      <c r="E7" s="28">
        <v>0</v>
      </c>
      <c r="F7" s="28"/>
      <c r="G7" s="38"/>
    </row>
    <row r="8" spans="1:13" ht="16.5" x14ac:dyDescent="0.25">
      <c r="A8" s="6" t="s">
        <v>28</v>
      </c>
      <c r="B8" s="28">
        <f>B11+B13</f>
        <v>166347.20000000001</v>
      </c>
      <c r="C8" s="28">
        <f>C11+C13</f>
        <v>166347.20000000001</v>
      </c>
      <c r="D8" s="28">
        <f>D11+D13</f>
        <v>29780.800000000003</v>
      </c>
      <c r="E8" s="28">
        <f t="shared" ref="E8:E11" si="0">D8-C8</f>
        <v>-136566.40000000002</v>
      </c>
      <c r="F8" s="28">
        <f t="shared" ref="F8:F12" si="1">(D8/C8)*100</f>
        <v>17.902796079525235</v>
      </c>
      <c r="G8" s="5"/>
    </row>
    <row r="9" spans="1:13" ht="82.5" x14ac:dyDescent="0.25">
      <c r="A9" s="7" t="s">
        <v>64</v>
      </c>
      <c r="B9" s="28">
        <v>100265.1</v>
      </c>
      <c r="C9" s="41">
        <v>100265.1</v>
      </c>
      <c r="D9" s="41">
        <f>D11+D10</f>
        <v>10677.1</v>
      </c>
      <c r="E9" s="41">
        <f t="shared" si="0"/>
        <v>-89588</v>
      </c>
      <c r="F9" s="41">
        <f t="shared" si="1"/>
        <v>10.648869846038153</v>
      </c>
      <c r="G9" s="5"/>
    </row>
    <row r="10" spans="1:13" ht="27.75" customHeight="1" x14ac:dyDescent="0.25">
      <c r="A10" s="8" t="s">
        <v>75</v>
      </c>
      <c r="B10" s="28">
        <v>0</v>
      </c>
      <c r="C10" s="28">
        <v>0</v>
      </c>
      <c r="D10" s="28">
        <v>0</v>
      </c>
      <c r="E10" s="28">
        <f>D10-C10</f>
        <v>0</v>
      </c>
      <c r="F10" s="28"/>
      <c r="G10" s="37"/>
    </row>
    <row r="11" spans="1:13" ht="249.75" customHeight="1" x14ac:dyDescent="0.25">
      <c r="A11" s="8" t="s">
        <v>35</v>
      </c>
      <c r="B11" s="28">
        <v>100265.1</v>
      </c>
      <c r="C11" s="28">
        <v>100265.1</v>
      </c>
      <c r="D11" s="28">
        <v>10677.1</v>
      </c>
      <c r="E11" s="28">
        <f t="shared" si="0"/>
        <v>-89588</v>
      </c>
      <c r="F11" s="28">
        <f t="shared" si="1"/>
        <v>10.648869846038153</v>
      </c>
      <c r="G11" s="37" t="s">
        <v>82</v>
      </c>
    </row>
    <row r="12" spans="1:13" ht="119.25" customHeight="1" x14ac:dyDescent="0.25">
      <c r="A12" s="7" t="s">
        <v>65</v>
      </c>
      <c r="B12" s="28">
        <f>B13</f>
        <v>66082.100000000006</v>
      </c>
      <c r="C12" s="28">
        <f>C13</f>
        <v>66082.100000000006</v>
      </c>
      <c r="D12" s="28">
        <f>D13</f>
        <v>19103.7</v>
      </c>
      <c r="E12" s="28">
        <f t="shared" ref="E12:E13" si="2">D12-C12</f>
        <v>-46978.400000000009</v>
      </c>
      <c r="F12" s="28">
        <f t="shared" si="1"/>
        <v>28.909038907661831</v>
      </c>
      <c r="G12" s="29" t="s">
        <v>89</v>
      </c>
    </row>
    <row r="13" spans="1:13" ht="16.5" x14ac:dyDescent="0.25">
      <c r="A13" s="8" t="s">
        <v>72</v>
      </c>
      <c r="B13" s="28">
        <v>66082.100000000006</v>
      </c>
      <c r="C13" s="28">
        <v>66082.100000000006</v>
      </c>
      <c r="D13" s="28">
        <v>19103.7</v>
      </c>
      <c r="E13" s="28">
        <f t="shared" si="2"/>
        <v>-46978.400000000009</v>
      </c>
      <c r="F13" s="28">
        <f>F12</f>
        <v>28.909038907661831</v>
      </c>
      <c r="G13" s="5"/>
    </row>
    <row r="15" spans="1:13" ht="17.25" customHeight="1" x14ac:dyDescent="0.25">
      <c r="A15" s="78" t="s">
        <v>66</v>
      </c>
      <c r="B15" s="78"/>
      <c r="C15" s="78" t="s">
        <v>79</v>
      </c>
      <c r="D15" s="78"/>
      <c r="E15" s="18" t="s">
        <v>38</v>
      </c>
      <c r="F15" s="23"/>
      <c r="G15" s="23"/>
      <c r="H15" s="23"/>
      <c r="I15" s="17"/>
      <c r="J15" s="11"/>
      <c r="K15" s="11"/>
      <c r="L15" s="11"/>
      <c r="M15" s="11"/>
    </row>
    <row r="16" spans="1:13" ht="18" customHeight="1" x14ac:dyDescent="0.25">
      <c r="A16" s="10"/>
      <c r="B16" s="10"/>
      <c r="C16" s="74" t="s">
        <v>36</v>
      </c>
      <c r="D16" s="74"/>
      <c r="E16" s="9" t="s">
        <v>37</v>
      </c>
      <c r="F16" s="24"/>
      <c r="G16" s="24"/>
      <c r="H16" s="24"/>
      <c r="I16" s="24"/>
      <c r="J16" s="11"/>
      <c r="K16" s="11"/>
      <c r="L16" s="11"/>
      <c r="M16" s="11"/>
    </row>
    <row r="17" spans="1:13" ht="22.5" customHeight="1" x14ac:dyDescent="0.25">
      <c r="A17" s="14" t="s">
        <v>67</v>
      </c>
      <c r="B17" s="14"/>
      <c r="C17" s="14" t="s">
        <v>68</v>
      </c>
      <c r="D17" s="15"/>
      <c r="E17" s="26" t="s">
        <v>38</v>
      </c>
      <c r="F17" s="25"/>
      <c r="G17" s="25"/>
      <c r="H17" s="25"/>
      <c r="I17" s="20"/>
      <c r="J17" s="11"/>
      <c r="K17" s="11"/>
      <c r="L17" s="11"/>
      <c r="M17" s="11"/>
    </row>
    <row r="18" spans="1:13" x14ac:dyDescent="0.25">
      <c r="A18" s="74" t="s">
        <v>39</v>
      </c>
      <c r="B18" s="74"/>
      <c r="C18" s="74" t="s">
        <v>36</v>
      </c>
      <c r="D18" s="74"/>
      <c r="E18" s="9" t="s">
        <v>37</v>
      </c>
      <c r="F18" s="10"/>
      <c r="G18" s="10"/>
      <c r="H18" s="10"/>
      <c r="I18" s="17"/>
      <c r="J18" s="11"/>
      <c r="K18" s="11"/>
      <c r="L18" s="11"/>
      <c r="M18" s="11"/>
    </row>
    <row r="19" spans="1:13" x14ac:dyDescent="0.25">
      <c r="A19" s="12"/>
      <c r="B19" s="12"/>
      <c r="C19" s="10"/>
      <c r="D19" s="10"/>
      <c r="E19" s="10"/>
      <c r="F19" s="10"/>
      <c r="G19" s="10"/>
      <c r="H19" s="10"/>
      <c r="I19" s="10"/>
      <c r="J19" s="11"/>
      <c r="K19" s="11"/>
      <c r="L19" s="11"/>
      <c r="M19" s="11"/>
    </row>
    <row r="20" spans="1:13" x14ac:dyDescent="0.25">
      <c r="A20" s="76"/>
      <c r="B20" s="76"/>
      <c r="C20" s="14" t="s">
        <v>38</v>
      </c>
      <c r="D20" s="16"/>
      <c r="E20" s="16" t="s">
        <v>69</v>
      </c>
      <c r="F20" s="20"/>
      <c r="G20" s="20"/>
      <c r="H20" s="20"/>
      <c r="I20" s="20"/>
      <c r="J20" s="21"/>
      <c r="K20" s="13"/>
      <c r="L20" s="13"/>
      <c r="M20" s="13"/>
    </row>
    <row r="21" spans="1:13" x14ac:dyDescent="0.25">
      <c r="A21" s="73" t="s">
        <v>40</v>
      </c>
      <c r="B21" s="73"/>
      <c r="C21" s="74" t="s">
        <v>37</v>
      </c>
      <c r="D21" s="74"/>
      <c r="E21" s="9" t="s">
        <v>41</v>
      </c>
      <c r="F21" s="22"/>
      <c r="G21" s="22"/>
      <c r="H21" s="22"/>
      <c r="I21" s="17"/>
      <c r="J21" s="21"/>
      <c r="K21" s="13"/>
      <c r="L21" s="13"/>
      <c r="M21" s="13"/>
    </row>
    <row r="22" spans="1:13" x14ac:dyDescent="0.25">
      <c r="A22" s="19"/>
      <c r="B22" s="19"/>
      <c r="C22" s="19"/>
      <c r="D22" s="20"/>
      <c r="E22" s="20"/>
      <c r="F22" s="20"/>
      <c r="G22" s="20"/>
      <c r="H22" s="20"/>
      <c r="I22" s="20"/>
      <c r="J22" s="13"/>
      <c r="K22" s="13"/>
      <c r="L22" s="13"/>
      <c r="M22" s="13"/>
    </row>
    <row r="23" spans="1:13" x14ac:dyDescent="0.25">
      <c r="A23" s="76" t="s">
        <v>83</v>
      </c>
      <c r="B23" s="76"/>
      <c r="C23" s="14" t="s">
        <v>38</v>
      </c>
      <c r="D23" s="16"/>
      <c r="E23" s="16" t="s">
        <v>77</v>
      </c>
      <c r="F23" s="20"/>
      <c r="G23" s="20"/>
      <c r="H23" s="20"/>
      <c r="I23" s="20"/>
      <c r="J23" s="21"/>
      <c r="K23" s="13"/>
      <c r="L23" s="13"/>
      <c r="M23" s="13"/>
    </row>
    <row r="24" spans="1:13" x14ac:dyDescent="0.25">
      <c r="A24" s="73" t="s">
        <v>40</v>
      </c>
      <c r="B24" s="73"/>
      <c r="C24" s="74" t="s">
        <v>37</v>
      </c>
      <c r="D24" s="74"/>
      <c r="E24" s="9" t="s">
        <v>41</v>
      </c>
      <c r="F24" s="22"/>
      <c r="G24" s="22"/>
      <c r="H24" s="22"/>
      <c r="I24" s="27"/>
      <c r="J24" s="21"/>
      <c r="K24" s="13"/>
      <c r="L24" s="13"/>
      <c r="M24" s="13"/>
    </row>
  </sheetData>
  <mergeCells count="15">
    <mergeCell ref="A24:B24"/>
    <mergeCell ref="C24:D24"/>
    <mergeCell ref="A1:G1"/>
    <mergeCell ref="E3:G3"/>
    <mergeCell ref="A23:B23"/>
    <mergeCell ref="A21:B21"/>
    <mergeCell ref="C21:D21"/>
    <mergeCell ref="A3:A4"/>
    <mergeCell ref="A15:B15"/>
    <mergeCell ref="C15:D15"/>
    <mergeCell ref="A18:B18"/>
    <mergeCell ref="C18:D18"/>
    <mergeCell ref="B3:C3"/>
    <mergeCell ref="C16:D16"/>
    <mergeCell ref="A20:B20"/>
  </mergeCells>
  <pageMargins left="0.70866141732283472" right="0.70866141732283472" top="0.39370078740157483" bottom="0.19685039370078741" header="0.31496062992125984" footer="0.31496062992125984"/>
  <pageSetup paperSize="9" scale="60" orientation="landscape" r:id="rId1"/>
  <rowBreaks count="1" manualBreakCount="1">
    <brk id="25" max="6" man="1"/>
  </rowBreaks>
  <ignoredErrors>
    <ignoredError sqref="E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 1</vt:lpstr>
      <vt:lpstr>Таб 1.1</vt:lpstr>
      <vt:lpstr>Таб 2</vt:lpstr>
      <vt:lpstr>Лист1</vt:lpstr>
      <vt:lpstr>'Таб 1.1'!Область_печати</vt:lpstr>
      <vt:lpstr>'Таб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2026-04-21T06:44:01Z</dcterms:modified>
</cp:coreProperties>
</file>